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1880" windowHeight="6000" tabRatio="601" activeTab="1"/>
  </bookViews>
  <sheets>
    <sheet name="List17" sheetId="1" r:id="rId1"/>
    <sheet name="príjmy 2012-2014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  <sheet name="List11" sheetId="10" r:id="rId10"/>
    <sheet name="List12" sheetId="11" r:id="rId11"/>
    <sheet name="List13" sheetId="12" r:id="rId12"/>
    <sheet name="List14" sheetId="13" r:id="rId13"/>
    <sheet name="List15" sheetId="14" r:id="rId14"/>
    <sheet name="List16" sheetId="15" r:id="rId15"/>
  </sheets>
  <definedNames>
    <definedName name="_xlnm.Print_Titles" localSheetId="1">'príjmy 2012-2014'!$3:$6</definedName>
  </definedNames>
  <calcPr fullCalcOnLoad="1"/>
</workbook>
</file>

<file path=xl/comments2.xml><?xml version="1.0" encoding="utf-8"?>
<comments xmlns="http://schemas.openxmlformats.org/spreadsheetml/2006/main">
  <authors>
    <author>Stancevova Gabika</author>
    <author>Stančevová Gabika</author>
  </authors>
  <commentList>
    <comment ref="B46" authorId="0">
      <text>
        <r>
          <rPr>
            <sz val="8"/>
            <rFont val="Tahoma"/>
            <family val="2"/>
          </rPr>
          <t xml:space="preserve">ÚHA
</t>
        </r>
      </text>
    </comment>
    <comment ref="B60" authorId="1">
      <text>
        <r>
          <rPr>
            <sz val="8"/>
            <rFont val="Tahoma"/>
            <family val="2"/>
          </rPr>
          <t>zo ŠR na register obyvateľov</t>
        </r>
      </text>
    </comment>
    <comment ref="E31" authorId="1">
      <text>
        <r>
          <rPr>
            <sz val="8"/>
            <rFont val="Tahoma"/>
            <family val="2"/>
          </rPr>
          <t>NP          18 100
HP               600
Osikovo       150
zasadačka</t>
        </r>
      </text>
    </comment>
    <comment ref="D31" authorId="1">
      <text>
        <r>
          <rPr>
            <sz val="8"/>
            <rFont val="Tahoma"/>
            <family val="2"/>
          </rPr>
          <t>NP          18 100
HP               600
Osikovo       150
zasadačka</t>
        </r>
      </text>
    </comment>
    <comment ref="C31" authorId="1">
      <text>
        <r>
          <rPr>
            <sz val="8"/>
            <rFont val="Tahoma"/>
            <family val="2"/>
          </rPr>
          <t>NP          18 100
HP               600
Osikovo       150
zasadačka</t>
        </r>
      </text>
    </comment>
  </commentList>
</comments>
</file>

<file path=xl/sharedStrings.xml><?xml version="1.0" encoding="utf-8"?>
<sst xmlns="http://schemas.openxmlformats.org/spreadsheetml/2006/main" count="71" uniqueCount="63">
  <si>
    <t xml:space="preserve">u k a z o v a t e ľ </t>
  </si>
  <si>
    <t>Daňové príjmy</t>
  </si>
  <si>
    <t>z toho:</t>
  </si>
  <si>
    <t>Dane z príjmov, ziskov a kapitál. majetku</t>
  </si>
  <si>
    <t>v tom:</t>
  </si>
  <si>
    <t>Daň z príjmov fyzických osôb</t>
  </si>
  <si>
    <t>Z pozemkov</t>
  </si>
  <si>
    <t>Zo stavieb</t>
  </si>
  <si>
    <t>Dane za špecifické služby</t>
  </si>
  <si>
    <t>Nedaňové príjmy</t>
  </si>
  <si>
    <t>Príjmy z podnikania a z vlastníctva majetku</t>
  </si>
  <si>
    <t>Administratívne a iné poplatky a platby</t>
  </si>
  <si>
    <t>Úroky z domácich úverov, pôžičiek a vkladov</t>
  </si>
  <si>
    <t>Z vkladov</t>
  </si>
  <si>
    <t>Ostatné príjmy</t>
  </si>
  <si>
    <t>Príjmy z vlastníctva</t>
  </si>
  <si>
    <t>BEŽNÉ PRÍJMY SPOLU</t>
  </si>
  <si>
    <t>A.</t>
  </si>
  <si>
    <t>C.</t>
  </si>
  <si>
    <t xml:space="preserve"> PRÍJMY CELKOM </t>
  </si>
  <si>
    <t>FINANČNÉ OPERÁCIE SPOLU</t>
  </si>
  <si>
    <t>Dane z majetku</t>
  </si>
  <si>
    <t>Daň z nehnuteľností</t>
  </si>
  <si>
    <t>Vrátené neoprávnene použité alebo zadržané prostriedky</t>
  </si>
  <si>
    <t>Za komunálne odpady a drobné stavebné odpady</t>
  </si>
  <si>
    <t>Od rozpočtových organizácií a príspevkových organizácií</t>
  </si>
  <si>
    <t>Výnos dane z príjmov poukázaný územnej samospráve</t>
  </si>
  <si>
    <t>Dane na tovary a služby</t>
  </si>
  <si>
    <t>položka podpoložka</t>
  </si>
  <si>
    <t>Z dobropisov - obchod</t>
  </si>
  <si>
    <t>(v   €)</t>
  </si>
  <si>
    <t>Zvesené dňa : .................</t>
  </si>
  <si>
    <t>B</t>
  </si>
  <si>
    <t>KAPITÁLOVÉ PRÍJMY SPOLU</t>
  </si>
  <si>
    <t>Za psa</t>
  </si>
  <si>
    <t>Z prenajatých pozemkov-  Gader Blatnica</t>
  </si>
  <si>
    <t>,</t>
  </si>
  <si>
    <t>Administratívne poplatky</t>
  </si>
  <si>
    <t xml:space="preserve">Ostatné administratívne popatky </t>
  </si>
  <si>
    <t>rozpočet na rok 2020</t>
  </si>
  <si>
    <t>Schválené dňa:</t>
  </si>
  <si>
    <t>skutočnosť rok 2018</t>
  </si>
  <si>
    <t>z prenajmu hrobových miest</t>
  </si>
  <si>
    <t>vrátky</t>
  </si>
  <si>
    <t>iné</t>
  </si>
  <si>
    <t>Dotácia voľby</t>
  </si>
  <si>
    <t>z prenajatých zariadení,strojov, prístrojov</t>
  </si>
  <si>
    <t xml:space="preserve"> NÁVRH ROZPOČTU OBCE LASKÁR NA ROKY 2021 - 2023</t>
  </si>
  <si>
    <t xml:space="preserve">očakávaná </t>
  </si>
  <si>
    <t>skutočnosť</t>
  </si>
  <si>
    <t>rok 2020</t>
  </si>
  <si>
    <t>Transfer DPO SR</t>
  </si>
  <si>
    <t>Transfery ŽP, REGOB, CDaPK, reg.adries</t>
  </si>
  <si>
    <t>Predaj výrobkov a služieb</t>
  </si>
  <si>
    <t>príspevky Brantner</t>
  </si>
  <si>
    <t>Daň z ubytovania</t>
  </si>
  <si>
    <t xml:space="preserve">Príjmové operácie z rezervného fondu </t>
  </si>
  <si>
    <t>V Laskári 22. 11. 2020</t>
  </si>
  <si>
    <t>Vyvesené dňa: 30.11.2020</t>
  </si>
  <si>
    <t>skutočnosť rok 2019</t>
  </si>
  <si>
    <t>Návrh rozpočet na rok 2021</t>
  </si>
  <si>
    <t>Návrh rozpočet na rok 2022</t>
  </si>
  <si>
    <t>Návrh rozpočet na rok 2023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</si>
</sst>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#,##0.0"/>
    <numFmt numFmtId="190" formatCode="0.0%"/>
    <numFmt numFmtId="191" formatCode="#,##0.000"/>
    <numFmt numFmtId="192" formatCode="0.0000"/>
    <numFmt numFmtId="193" formatCode="0.000"/>
    <numFmt numFmtId="194" formatCode="\+#,##0"/>
    <numFmt numFmtId="195" formatCode="0.00_ ;\-0.00\ 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11"/>
      <color rgb="FFFF000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darkGray"/>
    </fill>
    <fill>
      <patternFill patternType="lightGray"/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7" fillId="33" borderId="16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0" fontId="7" fillId="34" borderId="11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35" borderId="17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8" fillId="33" borderId="15" xfId="0" applyFont="1" applyFill="1" applyBorder="1" applyAlignment="1">
      <alignment horizontal="left"/>
    </xf>
    <xf numFmtId="0" fontId="10" fillId="33" borderId="13" xfId="0" applyFont="1" applyFill="1" applyBorder="1" applyAlignment="1">
      <alignment/>
    </xf>
    <xf numFmtId="0" fontId="5" fillId="35" borderId="17" xfId="0" applyFont="1" applyFill="1" applyBorder="1" applyAlignment="1">
      <alignment horizontal="left" vertical="top"/>
    </xf>
    <xf numFmtId="0" fontId="5" fillId="35" borderId="18" xfId="0" applyFont="1" applyFill="1" applyBorder="1" applyAlignment="1">
      <alignment wrapText="1"/>
    </xf>
    <xf numFmtId="0" fontId="11" fillId="36" borderId="17" xfId="0" applyFont="1" applyFill="1" applyBorder="1" applyAlignment="1">
      <alignment horizontal="left"/>
    </xf>
    <xf numFmtId="0" fontId="4" fillId="1" borderId="19" xfId="0" applyFont="1" applyFill="1" applyBorder="1" applyAlignment="1">
      <alignment horizontal="left"/>
    </xf>
    <xf numFmtId="3" fontId="5" fillId="1" borderId="17" xfId="0" applyNumberFormat="1" applyFont="1" applyFill="1" applyBorder="1" applyAlignment="1">
      <alignment horizontal="right"/>
    </xf>
    <xf numFmtId="3" fontId="12" fillId="1" borderId="17" xfId="0" applyNumberFormat="1" applyFont="1" applyFill="1" applyBorder="1" applyAlignment="1">
      <alignment horizontal="right"/>
    </xf>
    <xf numFmtId="3" fontId="5" fillId="37" borderId="17" xfId="0" applyNumberFormat="1" applyFont="1" applyFill="1" applyBorder="1" applyAlignment="1">
      <alignment/>
    </xf>
    <xf numFmtId="3" fontId="5" fillId="37" borderId="17" xfId="0" applyNumberFormat="1" applyFont="1" applyFill="1" applyBorder="1" applyAlignment="1">
      <alignment horizontal="right"/>
    </xf>
    <xf numFmtId="3" fontId="14" fillId="1" borderId="17" xfId="0" applyNumberFormat="1" applyFont="1" applyFill="1" applyBorder="1" applyAlignment="1">
      <alignment/>
    </xf>
    <xf numFmtId="3" fontId="5" fillId="38" borderId="17" xfId="0" applyNumberFormat="1" applyFont="1" applyFill="1" applyBorder="1" applyAlignment="1">
      <alignment horizontal="right"/>
    </xf>
    <xf numFmtId="3" fontId="5" fillId="35" borderId="17" xfId="0" applyNumberFormat="1" applyFont="1" applyFill="1" applyBorder="1" applyAlignment="1">
      <alignment horizontal="right"/>
    </xf>
    <xf numFmtId="3" fontId="12" fillId="38" borderId="17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right"/>
    </xf>
    <xf numFmtId="3" fontId="6" fillId="35" borderId="21" xfId="0" applyNumberFormat="1" applyFont="1" applyFill="1" applyBorder="1" applyAlignment="1">
      <alignment horizontal="right"/>
    </xf>
    <xf numFmtId="0" fontId="0" fillId="35" borderId="21" xfId="0" applyFont="1" applyFill="1" applyBorder="1" applyAlignment="1">
      <alignment horizontal="right"/>
    </xf>
    <xf numFmtId="3" fontId="1" fillId="35" borderId="21" xfId="0" applyNumberFormat="1" applyFont="1" applyFill="1" applyBorder="1" applyAlignment="1">
      <alignment horizontal="right"/>
    </xf>
    <xf numFmtId="3" fontId="0" fillId="35" borderId="21" xfId="0" applyNumberFormat="1" applyFont="1" applyFill="1" applyBorder="1" applyAlignment="1">
      <alignment horizontal="right"/>
    </xf>
    <xf numFmtId="0" fontId="0" fillId="35" borderId="21" xfId="0" applyFont="1" applyFill="1" applyBorder="1" applyAlignment="1">
      <alignment horizontal="right"/>
    </xf>
    <xf numFmtId="3" fontId="6" fillId="38" borderId="21" xfId="0" applyNumberFormat="1" applyFont="1" applyFill="1" applyBorder="1" applyAlignment="1">
      <alignment horizontal="right"/>
    </xf>
    <xf numFmtId="0" fontId="0" fillId="35" borderId="20" xfId="0" applyFill="1" applyBorder="1" applyAlignment="1">
      <alignment horizontal="right"/>
    </xf>
    <xf numFmtId="3" fontId="6" fillId="35" borderId="21" xfId="0" applyNumberFormat="1" applyFont="1" applyFill="1" applyBorder="1" applyAlignment="1">
      <alignment horizontal="right"/>
    </xf>
    <xf numFmtId="0" fontId="0" fillId="35" borderId="21" xfId="0" applyFill="1" applyBorder="1" applyAlignment="1">
      <alignment horizontal="right"/>
    </xf>
    <xf numFmtId="3" fontId="0" fillId="35" borderId="21" xfId="0" applyNumberFormat="1" applyFill="1" applyBorder="1" applyAlignment="1">
      <alignment horizontal="right"/>
    </xf>
    <xf numFmtId="3" fontId="0" fillId="35" borderId="21" xfId="0" applyNumberFormat="1" applyFont="1" applyFill="1" applyBorder="1" applyAlignment="1">
      <alignment horizontal="right"/>
    </xf>
    <xf numFmtId="3" fontId="1" fillId="35" borderId="21" xfId="0" applyNumberFormat="1" applyFont="1" applyFill="1" applyBorder="1" applyAlignment="1">
      <alignment horizontal="right"/>
    </xf>
    <xf numFmtId="0" fontId="0" fillId="35" borderId="21" xfId="0" applyFont="1" applyFill="1" applyBorder="1" applyAlignment="1">
      <alignment horizontal="right"/>
    </xf>
    <xf numFmtId="0" fontId="1" fillId="35" borderId="21" xfId="0" applyFont="1" applyFill="1" applyBorder="1" applyAlignment="1">
      <alignment horizontal="right"/>
    </xf>
    <xf numFmtId="0" fontId="9" fillId="35" borderId="21" xfId="0" applyFont="1" applyFill="1" applyBorder="1" applyAlignment="1">
      <alignment horizontal="right"/>
    </xf>
    <xf numFmtId="0" fontId="1" fillId="35" borderId="21" xfId="0" applyFont="1" applyFill="1" applyBorder="1" applyAlignment="1">
      <alignment horizontal="right"/>
    </xf>
    <xf numFmtId="0" fontId="13" fillId="35" borderId="20" xfId="0" applyFont="1" applyFill="1" applyBorder="1" applyAlignment="1">
      <alignment horizontal="right"/>
    </xf>
    <xf numFmtId="3" fontId="16" fillId="35" borderId="21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5" borderId="14" xfId="0" applyFont="1" applyFill="1" applyBorder="1" applyAlignment="1">
      <alignment horizontal="right"/>
    </xf>
    <xf numFmtId="0" fontId="8" fillId="33" borderId="23" xfId="0" applyFont="1" applyFill="1" applyBorder="1" applyAlignment="1">
      <alignment horizontal="left"/>
    </xf>
    <xf numFmtId="0" fontId="4" fillId="1" borderId="24" xfId="0" applyFont="1" applyFill="1" applyBorder="1" applyAlignment="1">
      <alignment horizontal="left"/>
    </xf>
    <xf numFmtId="0" fontId="8" fillId="33" borderId="25" xfId="0" applyFont="1" applyFill="1" applyBorder="1" applyAlignment="1">
      <alignment/>
    </xf>
    <xf numFmtId="3" fontId="14" fillId="1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6" fillId="1" borderId="17" xfId="0" applyNumberFormat="1" applyFont="1" applyFill="1" applyBorder="1" applyAlignment="1">
      <alignment horizontal="right"/>
    </xf>
    <xf numFmtId="3" fontId="56" fillId="38" borderId="17" xfId="0" applyNumberFormat="1" applyFont="1" applyFill="1" applyBorder="1" applyAlignment="1">
      <alignment horizontal="right"/>
    </xf>
    <xf numFmtId="0" fontId="57" fillId="35" borderId="20" xfId="0" applyFont="1" applyFill="1" applyBorder="1" applyAlignment="1">
      <alignment horizontal="right"/>
    </xf>
    <xf numFmtId="3" fontId="58" fillId="35" borderId="21" xfId="0" applyNumberFormat="1" applyFont="1" applyFill="1" applyBorder="1" applyAlignment="1">
      <alignment horizontal="right"/>
    </xf>
    <xf numFmtId="0" fontId="0" fillId="35" borderId="20" xfId="0" applyFont="1" applyFill="1" applyBorder="1" applyAlignment="1">
      <alignment horizontal="right"/>
    </xf>
    <xf numFmtId="3" fontId="6" fillId="38" borderId="21" xfId="0" applyNumberFormat="1" applyFont="1" applyFill="1" applyBorder="1" applyAlignment="1">
      <alignment horizontal="right"/>
    </xf>
    <xf numFmtId="3" fontId="5" fillId="35" borderId="17" xfId="0" applyNumberFormat="1" applyFont="1" applyFill="1" applyBorder="1" applyAlignment="1">
      <alignment horizontal="right"/>
    </xf>
    <xf numFmtId="14" fontId="0" fillId="0" borderId="0" xfId="0" applyNumberFormat="1" applyFont="1" applyBorder="1" applyAlignment="1">
      <alignment/>
    </xf>
    <xf numFmtId="3" fontId="59" fillId="35" borderId="21" xfId="0" applyNumberFormat="1" applyFont="1" applyFill="1" applyBorder="1" applyAlignment="1">
      <alignment horizontal="right"/>
    </xf>
    <xf numFmtId="0" fontId="57" fillId="35" borderId="21" xfId="0" applyFont="1" applyFill="1" applyBorder="1" applyAlignment="1">
      <alignment horizontal="right"/>
    </xf>
    <xf numFmtId="0" fontId="58" fillId="35" borderId="21" xfId="0" applyFont="1" applyFill="1" applyBorder="1" applyAlignment="1">
      <alignment horizontal="right"/>
    </xf>
    <xf numFmtId="0" fontId="0" fillId="35" borderId="26" xfId="0" applyFont="1" applyFill="1" applyBorder="1" applyAlignment="1">
      <alignment horizontal="right"/>
    </xf>
    <xf numFmtId="0" fontId="8" fillId="33" borderId="21" xfId="0" applyFont="1" applyFill="1" applyBorder="1" applyAlignment="1">
      <alignment horizontal="left"/>
    </xf>
    <xf numFmtId="0" fontId="8" fillId="33" borderId="21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3" fontId="0" fillId="39" borderId="21" xfId="0" applyNumberFormat="1" applyFont="1" applyFill="1" applyBorder="1" applyAlignment="1">
      <alignment horizontal="right"/>
    </xf>
    <xf numFmtId="0" fontId="17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left"/>
    </xf>
    <xf numFmtId="0" fontId="14" fillId="33" borderId="21" xfId="0" applyFont="1" applyFill="1" applyBorder="1" applyAlignment="1">
      <alignment/>
    </xf>
    <xf numFmtId="0" fontId="8" fillId="35" borderId="14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3" fontId="57" fillId="35" borderId="21" xfId="0" applyNumberFormat="1" applyFont="1" applyFill="1" applyBorder="1" applyAlignment="1">
      <alignment horizontal="right"/>
    </xf>
    <xf numFmtId="3" fontId="59" fillId="38" borderId="21" xfId="0" applyNumberFormat="1" applyFont="1" applyFill="1" applyBorder="1" applyAlignment="1">
      <alignment horizontal="right"/>
    </xf>
    <xf numFmtId="3" fontId="56" fillId="35" borderId="17" xfId="0" applyNumberFormat="1" applyFont="1" applyFill="1" applyBorder="1" applyAlignment="1">
      <alignment horizontal="right"/>
    </xf>
    <xf numFmtId="3" fontId="57" fillId="39" borderId="21" xfId="0" applyNumberFormat="1" applyFont="1" applyFill="1" applyBorder="1" applyAlignment="1">
      <alignment horizontal="right"/>
    </xf>
    <xf numFmtId="0" fontId="57" fillId="35" borderId="26" xfId="0" applyFont="1" applyFill="1" applyBorder="1" applyAlignment="1">
      <alignment horizontal="right"/>
    </xf>
    <xf numFmtId="0" fontId="57" fillId="35" borderId="14" xfId="0" applyFont="1" applyFill="1" applyBorder="1" applyAlignment="1">
      <alignment horizontal="right"/>
    </xf>
    <xf numFmtId="3" fontId="56" fillId="37" borderId="17" xfId="0" applyNumberFormat="1" applyFont="1" applyFill="1" applyBorder="1" applyAlignment="1">
      <alignment horizontal="right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showZeros="0" tabSelected="1" zoomScalePageLayoutView="0" workbookViewId="0" topLeftCell="A46">
      <selection activeCell="J18" sqref="J18"/>
    </sheetView>
  </sheetViews>
  <sheetFormatPr defaultColWidth="9.00390625" defaultRowHeight="12.75"/>
  <cols>
    <col min="1" max="1" width="10.00390625" style="0" customWidth="1"/>
    <col min="2" max="2" width="45.875" style="0" customWidth="1"/>
    <col min="3" max="3" width="11.25390625" style="0" hidden="1" customWidth="1"/>
    <col min="4" max="4" width="10.625" style="0" customWidth="1"/>
    <col min="5" max="6" width="10.75390625" style="0" customWidth="1"/>
    <col min="7" max="7" width="10.75390625" style="0" hidden="1" customWidth="1"/>
    <col min="8" max="9" width="10.75390625" style="0" customWidth="1"/>
  </cols>
  <sheetData>
    <row r="1" spans="1:5" ht="13.5" thickBot="1">
      <c r="A1" s="82" t="s">
        <v>57</v>
      </c>
      <c r="B1" s="67"/>
      <c r="C1" s="67"/>
      <c r="D1" s="67"/>
      <c r="E1" s="68" t="s">
        <v>30</v>
      </c>
    </row>
    <row r="2" spans="1:10" ht="24.75" customHeight="1" thickBot="1">
      <c r="A2" s="108" t="s">
        <v>47</v>
      </c>
      <c r="B2" s="109"/>
      <c r="C2" s="109"/>
      <c r="D2" s="109"/>
      <c r="E2" s="109"/>
      <c r="F2" s="109"/>
      <c r="G2" s="109"/>
      <c r="H2" s="109"/>
      <c r="I2" s="109"/>
      <c r="J2" s="92"/>
    </row>
    <row r="3" spans="1:10" ht="12.75" customHeight="1">
      <c r="A3" s="113" t="s">
        <v>28</v>
      </c>
      <c r="B3" s="13"/>
      <c r="C3" s="111"/>
      <c r="D3" s="111" t="s">
        <v>41</v>
      </c>
      <c r="E3" s="115" t="s">
        <v>59</v>
      </c>
      <c r="F3" s="110" t="s">
        <v>39</v>
      </c>
      <c r="G3" s="91" t="s">
        <v>48</v>
      </c>
      <c r="H3" s="110" t="s">
        <v>60</v>
      </c>
      <c r="I3" s="110" t="s">
        <v>61</v>
      </c>
      <c r="J3" s="110" t="s">
        <v>62</v>
      </c>
    </row>
    <row r="4" spans="1:10" ht="12.75">
      <c r="A4" s="113"/>
      <c r="B4" s="13"/>
      <c r="C4" s="111"/>
      <c r="D4" s="111"/>
      <c r="E4" s="111"/>
      <c r="F4" s="106"/>
      <c r="G4" s="93" t="s">
        <v>49</v>
      </c>
      <c r="H4" s="106"/>
      <c r="I4" s="106"/>
      <c r="J4" s="106"/>
    </row>
    <row r="5" spans="1:10" ht="27" customHeight="1" thickBot="1">
      <c r="A5" s="114" t="s">
        <v>28</v>
      </c>
      <c r="B5" s="2" t="s">
        <v>0</v>
      </c>
      <c r="C5" s="112"/>
      <c r="D5" s="112"/>
      <c r="E5" s="112"/>
      <c r="F5" s="107"/>
      <c r="G5" s="94" t="s">
        <v>50</v>
      </c>
      <c r="H5" s="107"/>
      <c r="I5" s="107"/>
      <c r="J5" s="107"/>
    </row>
    <row r="6" spans="1:10" ht="13.5" thickBot="1">
      <c r="A6" s="23">
        <v>1</v>
      </c>
      <c r="B6" s="1">
        <v>2</v>
      </c>
      <c r="C6" s="24"/>
      <c r="D6" s="24">
        <v>3</v>
      </c>
      <c r="E6" s="24">
        <v>3</v>
      </c>
      <c r="F6" s="24">
        <v>4</v>
      </c>
      <c r="G6" s="24"/>
      <c r="H6" s="24">
        <v>5</v>
      </c>
      <c r="I6" s="24">
        <v>5</v>
      </c>
      <c r="J6" s="24">
        <v>5</v>
      </c>
    </row>
    <row r="7" spans="1:10" ht="21" thickBot="1">
      <c r="A7" s="35" t="s">
        <v>17</v>
      </c>
      <c r="B7" s="40" t="s">
        <v>16</v>
      </c>
      <c r="C7" s="36"/>
      <c r="D7" s="36">
        <f aca="true" t="shared" si="0" ref="D7:I7">D8+D26</f>
        <v>43026</v>
      </c>
      <c r="E7" s="75">
        <f t="shared" si="0"/>
        <v>41618</v>
      </c>
      <c r="F7" s="37">
        <f t="shared" si="0"/>
        <v>42738</v>
      </c>
      <c r="G7" s="37">
        <f>SUM(G8+G26)</f>
        <v>46261</v>
      </c>
      <c r="H7" s="37">
        <f t="shared" si="0"/>
        <v>42653</v>
      </c>
      <c r="I7" s="37">
        <f t="shared" si="0"/>
        <v>42753</v>
      </c>
      <c r="J7" s="37">
        <f>J8+J26</f>
        <v>42753</v>
      </c>
    </row>
    <row r="8" spans="1:10" ht="16.5" thickBot="1">
      <c r="A8" s="25">
        <v>100</v>
      </c>
      <c r="B8" s="26" t="s">
        <v>1</v>
      </c>
      <c r="C8" s="41"/>
      <c r="D8" s="41">
        <f aca="true" t="shared" si="1" ref="D8:I8">D10+D15+D20</f>
        <v>39919</v>
      </c>
      <c r="E8" s="76">
        <f t="shared" si="1"/>
        <v>41080</v>
      </c>
      <c r="F8" s="41">
        <f t="shared" si="1"/>
        <v>42200</v>
      </c>
      <c r="G8" s="41">
        <f>SUM(G10+G15+G20)</f>
        <v>41678</v>
      </c>
      <c r="H8" s="41">
        <f t="shared" si="1"/>
        <v>40670</v>
      </c>
      <c r="I8" s="41">
        <f t="shared" si="1"/>
        <v>40770</v>
      </c>
      <c r="J8" s="41">
        <f>J10+J15+J20</f>
        <v>40770</v>
      </c>
    </row>
    <row r="9" spans="1:10" ht="12.75">
      <c r="A9" s="14"/>
      <c r="B9" s="12" t="s">
        <v>2</v>
      </c>
      <c r="C9" s="79"/>
      <c r="D9" s="79"/>
      <c r="E9" s="77"/>
      <c r="F9" s="48"/>
      <c r="G9" s="48"/>
      <c r="H9" s="48"/>
      <c r="I9" s="48"/>
      <c r="J9" s="48"/>
    </row>
    <row r="10" spans="1:10" ht="14.25">
      <c r="A10" s="44">
        <v>110</v>
      </c>
      <c r="B10" s="4" t="s">
        <v>3</v>
      </c>
      <c r="C10" s="56"/>
      <c r="D10" s="56">
        <v>31497</v>
      </c>
      <c r="E10" s="83">
        <v>33000</v>
      </c>
      <c r="F10" s="49">
        <v>33500</v>
      </c>
      <c r="G10" s="49">
        <v>33000</v>
      </c>
      <c r="H10" s="49">
        <v>32000</v>
      </c>
      <c r="I10" s="49">
        <v>32000</v>
      </c>
      <c r="J10" s="49">
        <v>32000</v>
      </c>
    </row>
    <row r="11" spans="1:10" ht="12.75">
      <c r="A11" s="16"/>
      <c r="B11" s="3" t="s">
        <v>4</v>
      </c>
      <c r="C11" s="61"/>
      <c r="D11" s="61"/>
      <c r="E11" s="84"/>
      <c r="F11" s="50"/>
      <c r="G11" s="50"/>
      <c r="H11" s="50"/>
      <c r="I11" s="50"/>
      <c r="J11" s="50"/>
    </row>
    <row r="12" spans="1:10" ht="12.75">
      <c r="A12" s="45">
        <v>111</v>
      </c>
      <c r="B12" s="5" t="s">
        <v>5</v>
      </c>
      <c r="C12" s="60"/>
      <c r="D12" s="60">
        <f>SUM(D13)</f>
        <v>31497</v>
      </c>
      <c r="E12" s="78">
        <f>SUM(E13)</f>
        <v>33000</v>
      </c>
      <c r="F12" s="51">
        <v>33500</v>
      </c>
      <c r="G12" s="51">
        <v>33000</v>
      </c>
      <c r="H12" s="51">
        <v>32000</v>
      </c>
      <c r="I12" s="51">
        <v>32000</v>
      </c>
      <c r="J12" s="51">
        <v>32000</v>
      </c>
    </row>
    <row r="13" spans="1:10" ht="12.75">
      <c r="A13" s="18">
        <v>111003</v>
      </c>
      <c r="B13" s="6" t="s">
        <v>26</v>
      </c>
      <c r="C13" s="59"/>
      <c r="D13" s="59">
        <v>31497</v>
      </c>
      <c r="E13" s="99">
        <v>33000</v>
      </c>
      <c r="F13" s="52">
        <v>33500</v>
      </c>
      <c r="G13" s="59">
        <v>33000</v>
      </c>
      <c r="H13" s="59">
        <v>32000</v>
      </c>
      <c r="I13" s="52">
        <v>32000</v>
      </c>
      <c r="J13" s="52">
        <v>32000</v>
      </c>
    </row>
    <row r="14" spans="1:10" ht="12.75">
      <c r="A14" s="20"/>
      <c r="B14" s="8"/>
      <c r="C14" s="61"/>
      <c r="D14" s="61"/>
      <c r="E14" s="84"/>
      <c r="F14" s="53"/>
      <c r="G14" s="53"/>
      <c r="H14" s="53"/>
      <c r="I14" s="53"/>
      <c r="J14" s="53"/>
    </row>
    <row r="15" spans="1:10" ht="14.25">
      <c r="A15" s="44">
        <v>120</v>
      </c>
      <c r="B15" s="4" t="s">
        <v>21</v>
      </c>
      <c r="C15" s="56"/>
      <c r="D15" s="56">
        <f aca="true" t="shared" si="2" ref="D15:I15">D17</f>
        <v>6095</v>
      </c>
      <c r="E15" s="83">
        <f t="shared" si="2"/>
        <v>6000</v>
      </c>
      <c r="F15" s="49">
        <f t="shared" si="2"/>
        <v>6100</v>
      </c>
      <c r="G15" s="49">
        <f>SUM(G17)</f>
        <v>6000</v>
      </c>
      <c r="H15" s="49">
        <f t="shared" si="2"/>
        <v>6000</v>
      </c>
      <c r="I15" s="49">
        <f t="shared" si="2"/>
        <v>6100</v>
      </c>
      <c r="J15" s="49">
        <f>J17</f>
        <v>6100</v>
      </c>
    </row>
    <row r="16" spans="1:10" ht="12.75">
      <c r="A16" s="21"/>
      <c r="B16" s="3" t="s">
        <v>4</v>
      </c>
      <c r="C16" s="61"/>
      <c r="D16" s="61"/>
      <c r="E16" s="84"/>
      <c r="F16" s="50"/>
      <c r="G16" s="50"/>
      <c r="H16" s="50"/>
      <c r="I16" s="50"/>
      <c r="J16" s="50"/>
    </row>
    <row r="17" spans="1:10" ht="12.75">
      <c r="A17" s="46">
        <v>121</v>
      </c>
      <c r="B17" s="7" t="s">
        <v>22</v>
      </c>
      <c r="C17" s="60"/>
      <c r="D17" s="60">
        <f aca="true" t="shared" si="3" ref="D17:I17">SUM(D18:D19)</f>
        <v>6095</v>
      </c>
      <c r="E17" s="78">
        <f t="shared" si="3"/>
        <v>6000</v>
      </c>
      <c r="F17" s="51">
        <f t="shared" si="3"/>
        <v>6100</v>
      </c>
      <c r="G17" s="51">
        <f>SUM(G18:G19)</f>
        <v>6000</v>
      </c>
      <c r="H17" s="51">
        <f t="shared" si="3"/>
        <v>6000</v>
      </c>
      <c r="I17" s="51">
        <f t="shared" si="3"/>
        <v>6100</v>
      </c>
      <c r="J17" s="51">
        <f>SUM(J18:J19)</f>
        <v>6100</v>
      </c>
    </row>
    <row r="18" spans="1:10" ht="12.75">
      <c r="A18" s="20">
        <v>121001</v>
      </c>
      <c r="B18" s="8" t="s">
        <v>6</v>
      </c>
      <c r="C18" s="59"/>
      <c r="D18" s="59">
        <v>4146</v>
      </c>
      <c r="E18" s="99">
        <v>4400</v>
      </c>
      <c r="F18" s="52">
        <v>4400</v>
      </c>
      <c r="G18" s="52">
        <v>4400</v>
      </c>
      <c r="H18" s="52">
        <v>4400</v>
      </c>
      <c r="I18" s="52">
        <v>4400</v>
      </c>
      <c r="J18" s="52">
        <v>4400</v>
      </c>
    </row>
    <row r="19" spans="1:10" ht="12.75">
      <c r="A19" s="20">
        <v>121002</v>
      </c>
      <c r="B19" s="8" t="s">
        <v>7</v>
      </c>
      <c r="C19" s="59"/>
      <c r="D19" s="59">
        <v>1949</v>
      </c>
      <c r="E19" s="99">
        <v>1600</v>
      </c>
      <c r="F19" s="52">
        <v>1700</v>
      </c>
      <c r="G19" s="52">
        <v>1600</v>
      </c>
      <c r="H19" s="52">
        <v>1600</v>
      </c>
      <c r="I19" s="52">
        <v>1700</v>
      </c>
      <c r="J19" s="52">
        <v>1700</v>
      </c>
    </row>
    <row r="20" spans="1:10" ht="14.25">
      <c r="A20" s="44">
        <v>130</v>
      </c>
      <c r="B20" s="4" t="s">
        <v>27</v>
      </c>
      <c r="C20" s="80"/>
      <c r="D20" s="80">
        <f aca="true" t="shared" si="4" ref="D20:I20">D22</f>
        <v>2327</v>
      </c>
      <c r="E20" s="100">
        <f t="shared" si="4"/>
        <v>2080</v>
      </c>
      <c r="F20" s="54">
        <f t="shared" si="4"/>
        <v>2600</v>
      </c>
      <c r="G20" s="54">
        <f>SUM(G22)</f>
        <v>2678</v>
      </c>
      <c r="H20" s="54">
        <f t="shared" si="4"/>
        <v>2670</v>
      </c>
      <c r="I20" s="54">
        <f t="shared" si="4"/>
        <v>2670</v>
      </c>
      <c r="J20" s="54">
        <f>J22</f>
        <v>2670</v>
      </c>
    </row>
    <row r="21" spans="1:10" ht="12.75">
      <c r="A21" s="16"/>
      <c r="B21" s="3" t="s">
        <v>4</v>
      </c>
      <c r="C21" s="61"/>
      <c r="D21" s="61"/>
      <c r="E21" s="84"/>
      <c r="F21" s="50"/>
      <c r="G21" s="50"/>
      <c r="H21" s="50"/>
      <c r="I21" s="50"/>
      <c r="J21" s="50"/>
    </row>
    <row r="22" spans="1:10" ht="12.75">
      <c r="A22" s="46">
        <v>133</v>
      </c>
      <c r="B22" s="7" t="s">
        <v>8</v>
      </c>
      <c r="C22" s="60"/>
      <c r="D22" s="60">
        <f aca="true" t="shared" si="5" ref="D22:I22">SUM(D23:D25)</f>
        <v>2327</v>
      </c>
      <c r="E22" s="78">
        <f t="shared" si="5"/>
        <v>2080</v>
      </c>
      <c r="F22" s="51">
        <f t="shared" si="5"/>
        <v>2600</v>
      </c>
      <c r="G22" s="51">
        <f>SUM(G23:G25)</f>
        <v>2678</v>
      </c>
      <c r="H22" s="51">
        <f t="shared" si="5"/>
        <v>2670</v>
      </c>
      <c r="I22" s="51">
        <f t="shared" si="5"/>
        <v>2670</v>
      </c>
      <c r="J22" s="51">
        <f>SUM(J23:J25)</f>
        <v>2670</v>
      </c>
    </row>
    <row r="23" spans="1:10" ht="12.75">
      <c r="A23" s="20">
        <v>133001</v>
      </c>
      <c r="B23" s="8" t="s">
        <v>34</v>
      </c>
      <c r="C23" s="59"/>
      <c r="D23" s="59">
        <v>130</v>
      </c>
      <c r="E23" s="99">
        <v>80</v>
      </c>
      <c r="F23" s="52">
        <v>100</v>
      </c>
      <c r="G23" s="52">
        <v>100</v>
      </c>
      <c r="H23" s="52">
        <v>100</v>
      </c>
      <c r="I23" s="52">
        <v>100</v>
      </c>
      <c r="J23" s="52">
        <v>100</v>
      </c>
    </row>
    <row r="24" spans="1:10" ht="12.75">
      <c r="A24" s="20">
        <v>133006</v>
      </c>
      <c r="B24" s="8" t="s">
        <v>55</v>
      </c>
      <c r="C24" s="59"/>
      <c r="D24" s="59"/>
      <c r="E24" s="99"/>
      <c r="F24" s="52"/>
      <c r="G24" s="52">
        <v>78</v>
      </c>
      <c r="H24" s="52">
        <v>70</v>
      </c>
      <c r="I24" s="52">
        <v>70</v>
      </c>
      <c r="J24" s="52">
        <v>70</v>
      </c>
    </row>
    <row r="25" spans="1:10" ht="13.5" thickBot="1">
      <c r="A25" s="47">
        <v>133013</v>
      </c>
      <c r="B25" s="8" t="s">
        <v>24</v>
      </c>
      <c r="C25" s="59"/>
      <c r="D25" s="59">
        <v>2197</v>
      </c>
      <c r="E25" s="99">
        <v>2000</v>
      </c>
      <c r="F25" s="52">
        <v>2500</v>
      </c>
      <c r="G25" s="52">
        <v>2500</v>
      </c>
      <c r="H25" s="52">
        <v>2500</v>
      </c>
      <c r="I25" s="52">
        <v>2500</v>
      </c>
      <c r="J25" s="52">
        <v>2500</v>
      </c>
    </row>
    <row r="26" spans="1:10" ht="16.5" thickBot="1">
      <c r="A26" s="27">
        <v>200</v>
      </c>
      <c r="B26" s="28" t="s">
        <v>9</v>
      </c>
      <c r="C26" s="81"/>
      <c r="D26" s="81">
        <f>D28+D34+D39+D43</f>
        <v>3107</v>
      </c>
      <c r="E26" s="101">
        <f>E28+E34+E39+E43</f>
        <v>538</v>
      </c>
      <c r="F26" s="42">
        <f>F28+F34+F39+F43</f>
        <v>538</v>
      </c>
      <c r="G26" s="42">
        <f>SUM(G28+G34+G39+G43)</f>
        <v>4583</v>
      </c>
      <c r="H26" s="42">
        <f>H28+H34+H39+H43</f>
        <v>1983</v>
      </c>
      <c r="I26" s="42">
        <f>I28+I34+I39+I43</f>
        <v>1983</v>
      </c>
      <c r="J26" s="42">
        <f>J28+J34+J39+J43</f>
        <v>1983</v>
      </c>
    </row>
    <row r="27" spans="1:10" ht="12.75">
      <c r="A27" s="22"/>
      <c r="B27" s="12" t="s">
        <v>2</v>
      </c>
      <c r="C27" s="79"/>
      <c r="D27" s="79"/>
      <c r="E27" s="77"/>
      <c r="F27" s="55"/>
      <c r="G27" s="55"/>
      <c r="H27" s="55"/>
      <c r="I27" s="55"/>
      <c r="J27" s="55"/>
    </row>
    <row r="28" spans="1:10" ht="14.25">
      <c r="A28" s="15">
        <v>210</v>
      </c>
      <c r="B28" s="4" t="s">
        <v>10</v>
      </c>
      <c r="C28" s="56"/>
      <c r="D28" s="56">
        <f>D30</f>
        <v>537</v>
      </c>
      <c r="E28" s="83">
        <f>E30</f>
        <v>235</v>
      </c>
      <c r="F28" s="56">
        <f>F30</f>
        <v>235</v>
      </c>
      <c r="G28" s="56">
        <f>SUM(G30)</f>
        <v>290</v>
      </c>
      <c r="H28" s="56">
        <f>SUM(H30)</f>
        <v>280</v>
      </c>
      <c r="I28" s="56">
        <v>280</v>
      </c>
      <c r="J28" s="56">
        <v>280</v>
      </c>
    </row>
    <row r="29" spans="1:10" ht="12.75">
      <c r="A29" s="20"/>
      <c r="B29" s="9" t="s">
        <v>4</v>
      </c>
      <c r="C29" s="61"/>
      <c r="D29" s="61"/>
      <c r="E29" s="84"/>
      <c r="F29" s="57"/>
      <c r="G29" s="57"/>
      <c r="H29" s="57"/>
      <c r="I29" s="57"/>
      <c r="J29" s="57"/>
    </row>
    <row r="30" spans="1:10" ht="12.75">
      <c r="A30" s="46">
        <v>212</v>
      </c>
      <c r="B30" s="7" t="s">
        <v>15</v>
      </c>
      <c r="C30" s="60"/>
      <c r="D30" s="60">
        <f aca="true" t="shared" si="6" ref="D30:I30">SUM(D31:D32)</f>
        <v>537</v>
      </c>
      <c r="E30" s="78">
        <f t="shared" si="6"/>
        <v>235</v>
      </c>
      <c r="F30" s="51">
        <f t="shared" si="6"/>
        <v>235</v>
      </c>
      <c r="G30" s="51">
        <f>SUM(G31:G33)</f>
        <v>290</v>
      </c>
      <c r="H30" s="51">
        <f t="shared" si="6"/>
        <v>280</v>
      </c>
      <c r="I30" s="51">
        <f t="shared" si="6"/>
        <v>280</v>
      </c>
      <c r="J30" s="51">
        <f>SUM(J31:J32)</f>
        <v>280</v>
      </c>
    </row>
    <row r="31" spans="1:10" ht="12.75">
      <c r="A31" s="20">
        <v>212003</v>
      </c>
      <c r="B31" s="8" t="s">
        <v>35</v>
      </c>
      <c r="C31" s="59"/>
      <c r="D31" s="59">
        <v>447</v>
      </c>
      <c r="E31" s="99">
        <v>235</v>
      </c>
      <c r="F31" s="59">
        <v>235</v>
      </c>
      <c r="G31" s="59">
        <v>280</v>
      </c>
      <c r="H31" s="59">
        <v>280</v>
      </c>
      <c r="I31" s="59">
        <v>280</v>
      </c>
      <c r="J31" s="59">
        <v>280</v>
      </c>
    </row>
    <row r="32" spans="1:10" ht="12.75">
      <c r="A32" s="20">
        <v>212003</v>
      </c>
      <c r="B32" s="8" t="s">
        <v>42</v>
      </c>
      <c r="C32" s="90"/>
      <c r="D32" s="90">
        <v>90</v>
      </c>
      <c r="E32" s="102"/>
      <c r="F32" s="90"/>
      <c r="G32" s="90">
        <v>10</v>
      </c>
      <c r="H32" s="90"/>
      <c r="I32" s="90"/>
      <c r="J32" s="90"/>
    </row>
    <row r="33" spans="1:10" ht="12.75">
      <c r="A33" s="20">
        <v>212004</v>
      </c>
      <c r="B33" s="8" t="s">
        <v>46</v>
      </c>
      <c r="C33" s="90"/>
      <c r="D33" s="90"/>
      <c r="E33" s="102"/>
      <c r="F33" s="90"/>
      <c r="G33" s="90"/>
      <c r="H33" s="90"/>
      <c r="I33" s="90"/>
      <c r="J33" s="90"/>
    </row>
    <row r="34" spans="1:10" ht="14.25">
      <c r="A34" s="44">
        <v>220</v>
      </c>
      <c r="B34" s="4" t="s">
        <v>11</v>
      </c>
      <c r="C34" s="56"/>
      <c r="D34" s="56">
        <f aca="true" t="shared" si="7" ref="D34:I34">D36</f>
        <v>378</v>
      </c>
      <c r="E34" s="83">
        <f t="shared" si="7"/>
        <v>300</v>
      </c>
      <c r="F34" s="56">
        <f t="shared" si="7"/>
        <v>300</v>
      </c>
      <c r="G34" s="56">
        <f>SUM(G36)</f>
        <v>850</v>
      </c>
      <c r="H34" s="56">
        <f t="shared" si="7"/>
        <v>300</v>
      </c>
      <c r="I34" s="56">
        <f t="shared" si="7"/>
        <v>300</v>
      </c>
      <c r="J34" s="56">
        <f>J36</f>
        <v>300</v>
      </c>
    </row>
    <row r="35" spans="1:10" ht="12.75">
      <c r="A35" s="21"/>
      <c r="B35" s="3" t="s">
        <v>4</v>
      </c>
      <c r="C35" s="84"/>
      <c r="D35" s="61"/>
      <c r="E35" s="84"/>
      <c r="F35" s="57"/>
      <c r="G35" s="57"/>
      <c r="H35" s="57"/>
      <c r="I35" s="57"/>
      <c r="J35" s="57"/>
    </row>
    <row r="36" spans="1:10" ht="12.75">
      <c r="A36" s="46">
        <v>221</v>
      </c>
      <c r="B36" s="7" t="s">
        <v>37</v>
      </c>
      <c r="C36" s="60"/>
      <c r="D36" s="60">
        <f aca="true" t="shared" si="8" ref="D36:J36">SUM(D37:D37)</f>
        <v>378</v>
      </c>
      <c r="E36" s="78">
        <f t="shared" si="8"/>
        <v>300</v>
      </c>
      <c r="F36" s="60">
        <f t="shared" si="8"/>
        <v>300</v>
      </c>
      <c r="G36" s="60">
        <v>850</v>
      </c>
      <c r="H36" s="60">
        <f t="shared" si="8"/>
        <v>300</v>
      </c>
      <c r="I36" s="60">
        <f t="shared" si="8"/>
        <v>300</v>
      </c>
      <c r="J36" s="60">
        <f t="shared" si="8"/>
        <v>300</v>
      </c>
    </row>
    <row r="37" spans="1:10" ht="12.75">
      <c r="A37" s="20">
        <v>221004</v>
      </c>
      <c r="B37" s="8" t="s">
        <v>38</v>
      </c>
      <c r="C37" s="59"/>
      <c r="D37" s="59">
        <v>378</v>
      </c>
      <c r="E37" s="99">
        <v>300</v>
      </c>
      <c r="F37" s="58">
        <v>300</v>
      </c>
      <c r="G37" s="59">
        <v>850</v>
      </c>
      <c r="H37" s="58">
        <v>300</v>
      </c>
      <c r="I37" s="58">
        <v>300</v>
      </c>
      <c r="J37" s="58">
        <v>300</v>
      </c>
    </row>
    <row r="38" spans="1:10" ht="12.75">
      <c r="A38" s="20">
        <v>223001</v>
      </c>
      <c r="B38" s="8" t="s">
        <v>53</v>
      </c>
      <c r="C38" s="84"/>
      <c r="D38" s="84"/>
      <c r="E38" s="84"/>
      <c r="F38" s="57"/>
      <c r="G38" s="57">
        <v>200</v>
      </c>
      <c r="H38" s="57"/>
      <c r="I38" s="57"/>
      <c r="J38" s="57"/>
    </row>
    <row r="39" spans="1:10" ht="14.25">
      <c r="A39" s="44">
        <v>240</v>
      </c>
      <c r="B39" s="10" t="s">
        <v>12</v>
      </c>
      <c r="C39" s="83"/>
      <c r="D39" s="83">
        <v>0</v>
      </c>
      <c r="E39" s="83">
        <f>SUM(E41:E41)</f>
        <v>3</v>
      </c>
      <c r="F39" s="56">
        <f>SUM(F41:F41)</f>
        <v>3</v>
      </c>
      <c r="G39" s="56">
        <f>SUM(G41)</f>
        <v>3</v>
      </c>
      <c r="H39" s="56">
        <f>SUM(H41:H41)</f>
        <v>3</v>
      </c>
      <c r="I39" s="56">
        <f>SUM(I41:I41)</f>
        <v>3</v>
      </c>
      <c r="J39" s="56">
        <f>SUM(J41:J41)</f>
        <v>3</v>
      </c>
    </row>
    <row r="40" spans="1:10" ht="12.75">
      <c r="A40" s="20"/>
      <c r="B40" s="11" t="s">
        <v>4</v>
      </c>
      <c r="C40" s="84"/>
      <c r="D40" s="84"/>
      <c r="E40" s="84"/>
      <c r="F40" s="57"/>
      <c r="G40" s="57"/>
      <c r="H40" s="57"/>
      <c r="I40" s="57"/>
      <c r="J40" s="57"/>
    </row>
    <row r="41" spans="1:10" ht="12.75">
      <c r="A41" s="17">
        <v>242</v>
      </c>
      <c r="B41" s="5" t="s">
        <v>13</v>
      </c>
      <c r="C41" s="85"/>
      <c r="D41" s="85">
        <v>0</v>
      </c>
      <c r="E41" s="85">
        <v>3</v>
      </c>
      <c r="F41" s="62">
        <v>3</v>
      </c>
      <c r="G41" s="62">
        <v>3</v>
      </c>
      <c r="H41" s="62">
        <v>3</v>
      </c>
      <c r="I41" s="62">
        <v>3</v>
      </c>
      <c r="J41" s="62">
        <v>3</v>
      </c>
    </row>
    <row r="42" spans="1:10" ht="12.75">
      <c r="A42" s="20"/>
      <c r="B42" s="5"/>
      <c r="C42" s="84"/>
      <c r="D42" s="84"/>
      <c r="E42" s="84"/>
      <c r="F42" s="57"/>
      <c r="G42" s="57"/>
      <c r="H42" s="57"/>
      <c r="I42" s="57"/>
      <c r="J42" s="57"/>
    </row>
    <row r="43" spans="1:10" ht="14.25">
      <c r="A43" s="44">
        <v>290</v>
      </c>
      <c r="B43" s="4" t="s">
        <v>36</v>
      </c>
      <c r="C43" s="56"/>
      <c r="D43" s="56">
        <f aca="true" t="shared" si="9" ref="D43:I43">D45+D47</f>
        <v>2192</v>
      </c>
      <c r="E43" s="83">
        <f t="shared" si="9"/>
        <v>0</v>
      </c>
      <c r="F43" s="56">
        <f t="shared" si="9"/>
        <v>0</v>
      </c>
      <c r="G43" s="56">
        <f>SUM(G46:G47)</f>
        <v>3440</v>
      </c>
      <c r="H43" s="56">
        <f t="shared" si="9"/>
        <v>1400</v>
      </c>
      <c r="I43" s="56">
        <f t="shared" si="9"/>
        <v>1400</v>
      </c>
      <c r="J43" s="56">
        <f>J45+J47</f>
        <v>1400</v>
      </c>
    </row>
    <row r="44" spans="1:10" ht="12.75">
      <c r="A44" s="19"/>
      <c r="B44" s="29" t="s">
        <v>4</v>
      </c>
      <c r="C44" s="61"/>
      <c r="D44" s="61"/>
      <c r="E44" s="84"/>
      <c r="F44" s="63"/>
      <c r="G44" s="63"/>
      <c r="H44" s="63"/>
      <c r="I44" s="63"/>
      <c r="J44" s="63"/>
    </row>
    <row r="45" spans="1:10" ht="12.75">
      <c r="A45" s="19">
        <v>291</v>
      </c>
      <c r="B45" s="7" t="s">
        <v>23</v>
      </c>
      <c r="C45" s="64"/>
      <c r="D45" s="64">
        <f aca="true" t="shared" si="10" ref="D45:J45">D46</f>
        <v>0</v>
      </c>
      <c r="E45" s="85">
        <f t="shared" si="10"/>
        <v>0</v>
      </c>
      <c r="F45" s="64">
        <f t="shared" si="10"/>
        <v>0</v>
      </c>
      <c r="G45" s="64"/>
      <c r="H45" s="64">
        <f t="shared" si="10"/>
        <v>0</v>
      </c>
      <c r="I45" s="64">
        <f t="shared" si="10"/>
        <v>0</v>
      </c>
      <c r="J45" s="64">
        <f t="shared" si="10"/>
        <v>0</v>
      </c>
    </row>
    <row r="46" spans="1:10" ht="12.75">
      <c r="A46" s="20">
        <v>291002</v>
      </c>
      <c r="B46" s="8" t="s">
        <v>25</v>
      </c>
      <c r="C46" s="61"/>
      <c r="D46" s="61"/>
      <c r="E46" s="84"/>
      <c r="F46" s="61"/>
      <c r="G46" s="61"/>
      <c r="H46" s="61"/>
      <c r="I46" s="61"/>
      <c r="J46" s="61"/>
    </row>
    <row r="47" spans="1:10" ht="12.75">
      <c r="A47" s="46"/>
      <c r="B47" s="7" t="s">
        <v>14</v>
      </c>
      <c r="C47" s="60"/>
      <c r="D47" s="60">
        <f>SUM(D48:D54)</f>
        <v>2192</v>
      </c>
      <c r="E47" s="78">
        <f>SUM(E48:E48)</f>
        <v>0</v>
      </c>
      <c r="F47" s="60">
        <f>SUM(F48:F48)</f>
        <v>0</v>
      </c>
      <c r="G47" s="60">
        <f>SUM(G48:G54)</f>
        <v>3440</v>
      </c>
      <c r="H47" s="60">
        <f>SUM(H48:H54)</f>
        <v>1400</v>
      </c>
      <c r="I47" s="60">
        <f>SUM(I48:I54)</f>
        <v>1400</v>
      </c>
      <c r="J47" s="60">
        <f>SUM(J48:J54)</f>
        <v>1400</v>
      </c>
    </row>
    <row r="48" spans="1:10" ht="12.75">
      <c r="A48" s="70">
        <v>292012</v>
      </c>
      <c r="B48" s="72" t="s">
        <v>29</v>
      </c>
      <c r="C48" s="86"/>
      <c r="D48" s="86"/>
      <c r="E48" s="103"/>
      <c r="F48" s="86"/>
      <c r="G48" s="86">
        <v>23</v>
      </c>
      <c r="H48" s="86"/>
      <c r="I48" s="86"/>
      <c r="J48" s="86"/>
    </row>
    <row r="49" spans="1:10" ht="12.75">
      <c r="A49" s="87">
        <v>292017</v>
      </c>
      <c r="B49" s="88" t="s">
        <v>43</v>
      </c>
      <c r="C49" s="61"/>
      <c r="D49" s="61">
        <v>0</v>
      </c>
      <c r="E49" s="84"/>
      <c r="F49" s="61"/>
      <c r="G49" s="61"/>
      <c r="H49" s="61"/>
      <c r="I49" s="61"/>
      <c r="J49" s="61"/>
    </row>
    <row r="50" spans="1:10" ht="12.75">
      <c r="A50" s="87">
        <v>292027</v>
      </c>
      <c r="B50" s="88" t="s">
        <v>44</v>
      </c>
      <c r="C50" s="61"/>
      <c r="D50" s="61">
        <v>179</v>
      </c>
      <c r="E50" s="84"/>
      <c r="F50" s="61"/>
      <c r="G50" s="61">
        <v>1103</v>
      </c>
      <c r="H50" s="61"/>
      <c r="I50" s="61"/>
      <c r="J50" s="61"/>
    </row>
    <row r="51" spans="1:10" ht="12.75">
      <c r="A51" s="87">
        <v>311</v>
      </c>
      <c r="B51" s="88" t="s">
        <v>54</v>
      </c>
      <c r="C51" s="61"/>
      <c r="D51" s="61"/>
      <c r="E51" s="84"/>
      <c r="F51" s="61"/>
      <c r="G51" s="61">
        <v>50</v>
      </c>
      <c r="H51" s="61"/>
      <c r="I51" s="61"/>
      <c r="J51" s="61"/>
    </row>
    <row r="52" spans="1:10" ht="12.75">
      <c r="A52" s="87">
        <v>312012</v>
      </c>
      <c r="B52" s="88" t="s">
        <v>51</v>
      </c>
      <c r="C52" s="61"/>
      <c r="D52" s="61"/>
      <c r="E52" s="84"/>
      <c r="F52" s="61"/>
      <c r="G52" s="61">
        <v>1400</v>
      </c>
      <c r="H52" s="61">
        <v>1400</v>
      </c>
      <c r="I52" s="61">
        <v>1400</v>
      </c>
      <c r="J52" s="61">
        <v>1400</v>
      </c>
    </row>
    <row r="53" spans="1:10" ht="12.75">
      <c r="A53" s="87">
        <v>312001</v>
      </c>
      <c r="B53" s="88" t="s">
        <v>45</v>
      </c>
      <c r="C53" s="61"/>
      <c r="D53" s="61">
        <v>527</v>
      </c>
      <c r="E53" s="84"/>
      <c r="F53" s="61"/>
      <c r="G53" s="61">
        <v>783</v>
      </c>
      <c r="H53" s="61"/>
      <c r="I53" s="61"/>
      <c r="J53" s="61"/>
    </row>
    <row r="54" spans="1:10" ht="12.75">
      <c r="A54" s="87">
        <v>312012</v>
      </c>
      <c r="B54" s="88" t="s">
        <v>52</v>
      </c>
      <c r="C54" s="61"/>
      <c r="D54" s="61">
        <v>1486</v>
      </c>
      <c r="E54" s="84"/>
      <c r="F54" s="61"/>
      <c r="G54" s="61">
        <v>81</v>
      </c>
      <c r="H54" s="61"/>
      <c r="I54" s="61"/>
      <c r="J54" s="61"/>
    </row>
    <row r="55" spans="1:10" ht="21" customHeight="1">
      <c r="A55" s="89" t="s">
        <v>32</v>
      </c>
      <c r="B55" s="96" t="s">
        <v>33</v>
      </c>
      <c r="C55" s="61"/>
      <c r="D55" s="61"/>
      <c r="E55" s="84"/>
      <c r="F55" s="61"/>
      <c r="G55" s="61">
        <v>30000</v>
      </c>
      <c r="H55" s="61"/>
      <c r="I55" s="61"/>
      <c r="J55" s="61"/>
    </row>
    <row r="56" spans="1:10" ht="13.5" customHeight="1" thickBot="1">
      <c r="A56" s="95"/>
      <c r="B56" s="98"/>
      <c r="C56" s="97"/>
      <c r="D56" s="97"/>
      <c r="E56" s="104"/>
      <c r="F56" s="69"/>
      <c r="G56" s="69">
        <v>30000</v>
      </c>
      <c r="H56" s="69"/>
      <c r="I56" s="69"/>
      <c r="J56" s="69"/>
    </row>
    <row r="57" spans="1:10" ht="21" thickBot="1">
      <c r="A57" s="71" t="s">
        <v>18</v>
      </c>
      <c r="B57" s="73" t="s">
        <v>20</v>
      </c>
      <c r="C57" s="36"/>
      <c r="D57" s="36">
        <v>3276</v>
      </c>
      <c r="E57" s="75">
        <f>E58</f>
        <v>0</v>
      </c>
      <c r="F57" s="36">
        <f>F58</f>
        <v>0</v>
      </c>
      <c r="G57" s="36"/>
      <c r="H57" s="36">
        <f>SUM(H59)</f>
        <v>3000</v>
      </c>
      <c r="I57" s="36">
        <f>I58</f>
        <v>0</v>
      </c>
      <c r="J57" s="36">
        <f>J58</f>
        <v>0</v>
      </c>
    </row>
    <row r="58" spans="1:10" ht="32.25" customHeight="1" hidden="1" thickBot="1">
      <c r="A58" s="32"/>
      <c r="B58" s="33"/>
      <c r="C58" s="41"/>
      <c r="D58" s="41"/>
      <c r="E58" s="76"/>
      <c r="F58" s="43"/>
      <c r="G58" s="43"/>
      <c r="H58" s="43"/>
      <c r="I58" s="43"/>
      <c r="J58" s="43"/>
    </row>
    <row r="59" spans="1:10" ht="13.5" thickBot="1">
      <c r="A59" s="30">
        <v>454001</v>
      </c>
      <c r="B59" s="31" t="s">
        <v>56</v>
      </c>
      <c r="C59" s="79"/>
      <c r="D59" s="79"/>
      <c r="E59" s="77"/>
      <c r="F59" s="65"/>
      <c r="G59" s="65"/>
      <c r="H59" s="65">
        <v>3000</v>
      </c>
      <c r="I59" s="65"/>
      <c r="J59" s="65"/>
    </row>
    <row r="60" spans="1:10" ht="12.75" customHeight="1" hidden="1" thickBot="1">
      <c r="A60" s="19"/>
      <c r="B60" s="7"/>
      <c r="C60" s="60"/>
      <c r="D60" s="60"/>
      <c r="E60" s="78"/>
      <c r="F60" s="66"/>
      <c r="G60" s="66"/>
      <c r="H60" s="66"/>
      <c r="I60" s="66"/>
      <c r="J60" s="66"/>
    </row>
    <row r="61" spans="1:10" ht="26.25" customHeight="1" thickBot="1">
      <c r="A61" s="34"/>
      <c r="B61" s="38" t="s">
        <v>19</v>
      </c>
      <c r="C61" s="39"/>
      <c r="D61" s="39">
        <f>D7+D57</f>
        <v>46302</v>
      </c>
      <c r="E61" s="105">
        <f>E7+E57</f>
        <v>41618</v>
      </c>
      <c r="F61" s="39">
        <f>F7+F57</f>
        <v>42738</v>
      </c>
      <c r="G61" s="39">
        <f>SUM(G7+G55)</f>
        <v>76261</v>
      </c>
      <c r="H61" s="39">
        <f>H7+H57</f>
        <v>45653</v>
      </c>
      <c r="I61" s="39">
        <f>I7+I57</f>
        <v>42753</v>
      </c>
      <c r="J61" s="39">
        <f>J7+J57</f>
        <v>42753</v>
      </c>
    </row>
    <row r="62" spans="2:4" ht="12.75">
      <c r="B62" s="74" t="s">
        <v>58</v>
      </c>
      <c r="C62" s="74"/>
      <c r="D62" s="74"/>
    </row>
    <row r="63" ht="12.75">
      <c r="B63" t="s">
        <v>31</v>
      </c>
    </row>
    <row r="64" spans="2:4" ht="12.75">
      <c r="B64" s="74" t="s">
        <v>40</v>
      </c>
      <c r="C64" s="74"/>
      <c r="D64" s="74"/>
    </row>
  </sheetData>
  <sheetProtection/>
  <mergeCells count="9">
    <mergeCell ref="J3:J5"/>
    <mergeCell ref="I3:I5"/>
    <mergeCell ref="A2:I2"/>
    <mergeCell ref="H3:H5"/>
    <mergeCell ref="E3:E5"/>
    <mergeCell ref="A3:A5"/>
    <mergeCell ref="F3:F5"/>
    <mergeCell ref="D3:D5"/>
    <mergeCell ref="C3:C5"/>
  </mergeCells>
  <printOptions gridLines="1" horizontalCentered="1"/>
  <pageMargins left="0.3937007874015748" right="0.3937007874015748" top="0.984251968503937" bottom="0.984251968503937" header="0.4724409448818898" footer="0.4330708661417323"/>
  <pageSetup horizontalDpi="600" verticalDpi="600" orientation="landscape" paperSize="9" scale="85" r:id="rId3"/>
  <headerFooter alignWithMargins="0">
    <oddFooter>&amp;CStrana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príjmy96</dc:title>
  <dc:subject/>
  <dc:creator>MsU Martin</dc:creator>
  <cp:keywords/>
  <dc:description/>
  <cp:lastModifiedBy>Lenka</cp:lastModifiedBy>
  <cp:lastPrinted>2020-11-30T09:46:53Z</cp:lastPrinted>
  <dcterms:created xsi:type="dcterms:W3CDTF">1999-09-10T10:52:28Z</dcterms:created>
  <dcterms:modified xsi:type="dcterms:W3CDTF">2020-11-30T14:19:29Z</dcterms:modified>
  <cp:category/>
  <cp:version/>
  <cp:contentType/>
  <cp:contentStatus/>
</cp:coreProperties>
</file>